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orp.pjtpartners.com\home\americas\boston\jinn\Settings\Desktop\"/>
    </mc:Choice>
  </mc:AlternateContent>
  <bookViews>
    <workbookView xWindow="0" yWindow="0" windowWidth="23040" windowHeight="9780"/>
  </bookViews>
  <sheets>
    <sheet name="Sheet1" sheetId="1" r:id="rId1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43521.7082986111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62913" calcMode="autoNoTable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F19" i="1"/>
  <c r="F20" i="1"/>
  <c r="F21" i="1"/>
  <c r="F22" i="1"/>
  <c r="F23" i="1"/>
  <c r="E17" i="1"/>
  <c r="E18" i="1"/>
  <c r="F18" i="1" s="1"/>
  <c r="E19" i="1"/>
  <c r="E20" i="1"/>
  <c r="E21" i="1" s="1"/>
  <c r="E22" i="1" s="1"/>
  <c r="E23" i="1" s="1"/>
  <c r="E16" i="1"/>
  <c r="E15" i="1"/>
  <c r="C24" i="1"/>
  <c r="C19" i="1"/>
  <c r="C20" i="1"/>
  <c r="C21" i="1"/>
  <c r="C22" i="1"/>
  <c r="C23" i="1"/>
  <c r="D24" i="1"/>
  <c r="C15" i="1" s="1"/>
  <c r="D22" i="1"/>
  <c r="D23" i="1"/>
  <c r="D21" i="1"/>
  <c r="D20" i="1"/>
  <c r="D19" i="1"/>
  <c r="C18" i="1"/>
  <c r="C5" i="1"/>
  <c r="C6" i="1"/>
  <c r="C7" i="1"/>
  <c r="C8" i="1"/>
  <c r="L27" i="1"/>
  <c r="L18" i="1"/>
  <c r="L20" i="1"/>
  <c r="F17" i="1"/>
  <c r="F16" i="1"/>
  <c r="F15" i="1"/>
  <c r="I41" i="1"/>
  <c r="I43" i="1" s="1"/>
  <c r="I36" i="1"/>
  <c r="I37" i="1" s="1"/>
  <c r="I21" i="1"/>
  <c r="H21" i="1"/>
  <c r="I19" i="1"/>
  <c r="I20" i="1" s="1"/>
  <c r="C17" i="1" l="1"/>
  <c r="C16" i="1"/>
  <c r="L21" i="1"/>
  <c r="L22" i="1" s="1"/>
  <c r="I22" i="1"/>
  <c r="I24" i="1" s="1"/>
  <c r="I25" i="1" s="1"/>
  <c r="I27" i="1" s="1"/>
  <c r="I44" i="1"/>
  <c r="I46" i="1" s="1"/>
  <c r="F6" i="1"/>
  <c r="F7" i="1"/>
  <c r="F8" i="1"/>
  <c r="F5" i="1"/>
  <c r="C9" i="1"/>
  <c r="F9" i="1" l="1"/>
</calcChain>
</file>

<file path=xl/sharedStrings.xml><?xml version="1.0" encoding="utf-8"?>
<sst xmlns="http://schemas.openxmlformats.org/spreadsheetml/2006/main" count="64" uniqueCount="42">
  <si>
    <t xml:space="preserve">Shareholder </t>
  </si>
  <si>
    <t>Percent</t>
  </si>
  <si>
    <t># Shares</t>
  </si>
  <si>
    <t xml:space="preserve">Price </t>
  </si>
  <si>
    <t xml:space="preserve">Value </t>
  </si>
  <si>
    <t>Owner 1</t>
  </si>
  <si>
    <t>Owner 2</t>
  </si>
  <si>
    <t>Owner 3</t>
  </si>
  <si>
    <t xml:space="preserve">Options </t>
  </si>
  <si>
    <t>Total</t>
  </si>
  <si>
    <t>Seed Investor 1</t>
  </si>
  <si>
    <t xml:space="preserve">Seed Round </t>
  </si>
  <si>
    <t>Amount Invested</t>
  </si>
  <si>
    <t>Purchase Discount Provision</t>
  </si>
  <si>
    <t xml:space="preserve">Pre-Money Valuation </t>
  </si>
  <si>
    <t xml:space="preserve">Existing Shares </t>
  </si>
  <si>
    <t>Price / Share</t>
  </si>
  <si>
    <t>Seed Investor Price / Share</t>
  </si>
  <si>
    <t xml:space="preserve">Seed Investor Shares Purchased </t>
  </si>
  <si>
    <t>Market Value of Shares</t>
  </si>
  <si>
    <t>MOIC</t>
  </si>
  <si>
    <t>Seed Investor 2</t>
  </si>
  <si>
    <t xml:space="preserve">Seed Investor Valuation Cap </t>
  </si>
  <si>
    <t xml:space="preserve">Seed Investor Price / Share </t>
  </si>
  <si>
    <t>Existing Shares</t>
  </si>
  <si>
    <t>Initial Ownership</t>
  </si>
  <si>
    <t>Post-Series A Ownership</t>
  </si>
  <si>
    <t>Series A Investor 1</t>
  </si>
  <si>
    <t>Series A Investor 2</t>
  </si>
  <si>
    <t>Seed Investor 2 Follow-On</t>
  </si>
  <si>
    <t>Seed 2 Follow-On</t>
  </si>
  <si>
    <t>Series A Round</t>
  </si>
  <si>
    <t>Series A Investors</t>
  </si>
  <si>
    <t xml:space="preserve">Series A Investor 1 Invested </t>
  </si>
  <si>
    <t xml:space="preserve">Series A Investor 2 Invested </t>
  </si>
  <si>
    <t>Pre-Money Valuation</t>
  </si>
  <si>
    <t xml:space="preserve">Price / Share </t>
  </si>
  <si>
    <t xml:space="preserve">Total Seed Raised </t>
  </si>
  <si>
    <t>Series A Investor 1 Shares</t>
  </si>
  <si>
    <t>Series A Investor 2 Shares</t>
  </si>
  <si>
    <t>Seed Investor 2 Follow-On Shares</t>
  </si>
  <si>
    <t>Total Shares Issused in Series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</si>
</sst>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&quot;$&quot;#,##0_);\(&quot;$&quot;#,##0\);&quot;$&quot;\–_);@_)"/>
    <numFmt numFmtId="166" formatCode="&quot;$&quot;#,##0.00_);\(&quot;$&quot;#,##0.00\);&quot;$&quot;\–_);@_)"/>
    <numFmt numFmtId="169" formatCode="&quot;$&quot;#,##0.000_);\(&quot;$&quot;#,##0.00\);&quot;$&quot;\–_);@_)"/>
    <numFmt numFmtId="170" formatCode="#,##0.0%_);\(#,##0.0%\);\–_);@_)"/>
    <numFmt numFmtId="172" formatCode="#,##0_);\(#,##0\);\–_);@_)"/>
    <numFmt numFmtId="173" formatCode="#,##0.0\x_);\(#,##0.0\x\);\–_);@_)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7C98AB"/>
      </top>
      <bottom/>
      <diagonal/>
    </border>
    <border>
      <left/>
      <right/>
      <top style="thin">
        <color rgb="FF7C98AB"/>
      </top>
      <bottom style="thin">
        <color rgb="FF7C98AB"/>
      </bottom>
      <diagonal/>
    </border>
    <border>
      <left/>
      <right style="thin">
        <color rgb="FF7C98AB"/>
      </right>
      <top style="thin">
        <color rgb="FF7C98AB"/>
      </top>
      <bottom style="thin">
        <color rgb="FF7C98AB"/>
      </bottom>
      <diagonal/>
    </border>
    <border>
      <left style="thin">
        <color rgb="FF7C98AB"/>
      </left>
      <right/>
      <top style="thin">
        <color rgb="FF7C98AB"/>
      </top>
      <bottom style="thin">
        <color rgb="FF7C98AB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2" xfId="0" applyFont="1" applyBorder="1"/>
    <xf numFmtId="0" fontId="1" fillId="0" borderId="2" xfId="0" applyFont="1" applyBorder="1"/>
    <xf numFmtId="0" fontId="2" fillId="0" borderId="0" xfId="0" applyFont="1"/>
    <xf numFmtId="170" fontId="1" fillId="0" borderId="0" xfId="0" applyNumberFormat="1" applyFont="1"/>
    <xf numFmtId="164" fontId="1" fillId="0" borderId="0" xfId="0" applyNumberFormat="1" applyFont="1"/>
    <xf numFmtId="169" fontId="1" fillId="0" borderId="0" xfId="0" applyNumberFormat="1" applyFont="1"/>
    <xf numFmtId="170" fontId="1" fillId="0" borderId="0" xfId="0" applyNumberFormat="1" applyFont="1" applyBorder="1"/>
    <xf numFmtId="0" fontId="2" fillId="0" borderId="1" xfId="0" applyFont="1" applyBorder="1"/>
    <xf numFmtId="170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Border="1"/>
    <xf numFmtId="164" fontId="1" fillId="0" borderId="0" xfId="0" applyNumberFormat="1" applyFont="1" applyBorder="1"/>
    <xf numFmtId="0" fontId="1" fillId="0" borderId="0" xfId="0" applyFont="1" applyFill="1" applyBorder="1"/>
    <xf numFmtId="172" fontId="1" fillId="0" borderId="0" xfId="0" applyNumberFormat="1" applyFont="1" applyBorder="1"/>
    <xf numFmtId="166" fontId="1" fillId="0" borderId="1" xfId="0" applyNumberFormat="1" applyFont="1" applyBorder="1"/>
    <xf numFmtId="0" fontId="1" fillId="0" borderId="0" xfId="0" applyFont="1" applyFill="1" applyBorder="1" applyAlignment="1">
      <alignment horizontal="left" indent="1"/>
    </xf>
    <xf numFmtId="166" fontId="2" fillId="0" borderId="1" xfId="0" applyNumberFormat="1" applyFont="1" applyBorder="1"/>
    <xf numFmtId="172" fontId="1" fillId="0" borderId="0" xfId="0" applyNumberFormat="1" applyFont="1"/>
    <xf numFmtId="0" fontId="2" fillId="0" borderId="4" xfId="0" applyFont="1" applyBorder="1"/>
    <xf numFmtId="173" fontId="2" fillId="0" borderId="3" xfId="0" applyNumberFormat="1" applyFont="1" applyBorder="1"/>
    <xf numFmtId="0" fontId="2" fillId="0" borderId="2" xfId="0" applyNumberFormat="1" applyFont="1" applyFill="1" applyBorder="1" applyAlignment="1"/>
    <xf numFmtId="0" fontId="1" fillId="0" borderId="2" xfId="0" applyNumberFormat="1" applyFont="1" applyFill="1" applyBorder="1" applyAlignment="1"/>
    <xf numFmtId="0" fontId="1" fillId="0" borderId="0" xfId="0" applyFont="1" applyBorder="1" applyAlignment="1">
      <alignment horizontal="left" indent="1"/>
    </xf>
    <xf numFmtId="173" fontId="2" fillId="0" borderId="3" xfId="0" applyNumberFormat="1" applyFont="1" applyFill="1" applyBorder="1" applyAlignment="1"/>
    <xf numFmtId="172" fontId="1" fillId="0" borderId="1" xfId="0" applyNumberFormat="1" applyFont="1" applyBorder="1"/>
    <xf numFmtId="166" fontId="1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41A-45E2-9FFD-94B30682AED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41A-45E2-9FFD-94B30682AED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41A-45E2-9FFD-94B30682AED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41A-45E2-9FFD-94B30682AED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41A-45E2-9FFD-94B30682AED8}"/>
              </c:ext>
            </c:extLst>
          </c:dPt>
          <c:dLbls>
            <c:dLbl>
              <c:idx val="3"/>
              <c:layout>
                <c:manualLayout>
                  <c:x val="-9.7113154718537018E-3"/>
                  <c:y val="-3.03813409903783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284814071894933"/>
                      <c:h val="7.917107450506272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D41A-45E2-9FFD-94B30682AED8}"/>
                </c:ext>
              </c:extLst>
            </c:dLbl>
            <c:dLbl>
              <c:idx val="4"/>
              <c:layout>
                <c:manualLayout>
                  <c:x val="8.9566009722938461E-2"/>
                  <c:y val="-0.18671779759206086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D41A-45E2-9FFD-94B30682AED8}"/>
                </c:ext>
              </c:extLst>
            </c:dLbl>
            <c:dLbl>
              <c:idx val="5"/>
              <c:layout>
                <c:manualLayout>
                  <c:x val="0.19430086481175954"/>
                  <c:y val="-7.221626114553422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D41A-45E2-9FFD-94B30682AED8}"/>
                </c:ext>
              </c:extLst>
            </c:dLbl>
            <c:dLbl>
              <c:idx val="6"/>
              <c:layout>
                <c:manualLayout>
                  <c:x val="0.20732603287104412"/>
                  <c:y val="9.2208452974661223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D41A-45E2-9FFD-94B30682AED8}"/>
                </c:ext>
              </c:extLst>
            </c:dLbl>
            <c:dLbl>
              <c:idx val="8"/>
              <c:layout>
                <c:manualLayout>
                  <c:x val="0.15596342060976653"/>
                  <c:y val="-1.803561533424008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41A-45E2-9FFD-94B30682AE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Sheet1!$B$15:$B$23</c:f>
              <c:strCache>
                <c:ptCount val="9"/>
                <c:pt idx="0">
                  <c:v>Owner 1</c:v>
                </c:pt>
                <c:pt idx="1">
                  <c:v>Owner 2</c:v>
                </c:pt>
                <c:pt idx="2">
                  <c:v>Owner 3</c:v>
                </c:pt>
                <c:pt idx="3">
                  <c:v>Options </c:v>
                </c:pt>
                <c:pt idx="4">
                  <c:v>Seed Investor 1</c:v>
                </c:pt>
                <c:pt idx="5">
                  <c:v>Seed Investor 2</c:v>
                </c:pt>
                <c:pt idx="6">
                  <c:v>Series A Investor 1</c:v>
                </c:pt>
                <c:pt idx="7">
                  <c:v>Series A Investor 2</c:v>
                </c:pt>
                <c:pt idx="8">
                  <c:v>Seed 2 Follow-On</c:v>
                </c:pt>
              </c:strCache>
            </c:strRef>
          </c:cat>
          <c:val>
            <c:numRef>
              <c:f>Sheet1!$C$15:$C$23</c:f>
              <c:numCache>
                <c:formatCode>#,##0.0%_);\(#,##0.0%\);\–_);@_)</c:formatCode>
                <c:ptCount val="9"/>
                <c:pt idx="0">
                  <c:v>0.20779220779220781</c:v>
                </c:pt>
                <c:pt idx="1">
                  <c:v>0.15584415584415584</c:v>
                </c:pt>
                <c:pt idx="2">
                  <c:v>0.1038961038961039</c:v>
                </c:pt>
                <c:pt idx="3">
                  <c:v>5.1948051948051951E-2</c:v>
                </c:pt>
                <c:pt idx="4">
                  <c:v>0.10822510822510821</c:v>
                </c:pt>
                <c:pt idx="5">
                  <c:v>0.12987012987012986</c:v>
                </c:pt>
                <c:pt idx="6">
                  <c:v>0.13852813852813853</c:v>
                </c:pt>
                <c:pt idx="7">
                  <c:v>6.9264069264069264E-2</c:v>
                </c:pt>
                <c:pt idx="8">
                  <c:v>3.4632034632034632E-2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1A-45E2-9FFD-94B30682AE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326570</xdr:colOff>
      <xdr:row>29</xdr:row>
      <xdr:rowOff>43543</xdr:rowOff>
    </xdr:from>
    <xdr:to>
      <xdr:col>18</xdr:col>
      <xdr:colOff>401781</xdr:colOff>
      <xdr:row>51</xdr:row>
      <xdr:rowOff>69272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JT">
      <a:dk1>
        <a:srgbClr val="5A656E"/>
      </a:dk1>
      <a:lt1>
        <a:srgbClr val="FFFFFF"/>
      </a:lt1>
      <a:dk2>
        <a:srgbClr val="5A656E"/>
      </a:dk2>
      <a:lt2>
        <a:srgbClr val="FFFFFF"/>
      </a:lt2>
      <a:accent1>
        <a:srgbClr val="7C98AB"/>
      </a:accent1>
      <a:accent2>
        <a:srgbClr val="00BAC8"/>
      </a:accent2>
      <a:accent3>
        <a:srgbClr val="8DB400"/>
      </a:accent3>
      <a:accent4>
        <a:srgbClr val="FBFB71"/>
      </a:accent4>
      <a:accent5>
        <a:srgbClr val="F14545"/>
      </a:accent5>
      <a:accent6>
        <a:srgbClr val="00889D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9"/>
  <sheetViews>
    <sheetView showGridLines="0" tabSelected="1" zoomScale="70" zoomScaleNormal="70" workbookViewId="0">
      <selection activeCell="F23" sqref="F23"/>
    </sheetView>
  </sheetViews>
  <sheetFormatPr defaultRowHeight="14.4" x14ac:dyDescent="0.3"/>
  <cols>
    <col min="1" max="1" width="8.88671875" style="1"/>
    <col min="2" max="2" width="15.77734375" style="1" customWidth="1"/>
    <col min="3" max="3" width="8.77734375" style="1" customWidth="1"/>
    <col min="4" max="4" width="12" style="1" customWidth="1"/>
    <col min="5" max="5" width="8.77734375" style="1" customWidth="1"/>
    <col min="6" max="6" width="12.6640625" style="1" bestFit="1" customWidth="1"/>
    <col min="7" max="7" width="8.88671875" style="1"/>
    <col min="8" max="8" width="28.109375" style="1" customWidth="1"/>
    <col min="9" max="9" width="12.77734375" style="1" customWidth="1"/>
    <col min="10" max="10" width="8.88671875" style="1"/>
    <col min="11" max="11" width="28.109375" style="1" bestFit="1" customWidth="1"/>
    <col min="12" max="12" width="12.77734375" style="1" customWidth="1"/>
    <col min="13" max="16384" width="8.88671875" style="1"/>
  </cols>
  <sheetData>
    <row r="1" spans="2:12" x14ac:dyDescent="0.3">
      <c r="B1" s="2"/>
      <c r="C1" s="2"/>
      <c r="D1" s="2"/>
      <c r="E1" s="2"/>
      <c r="F1" s="2"/>
    </row>
    <row r="2" spans="2:12" x14ac:dyDescent="0.3">
      <c r="B2" s="3" t="s">
        <v>25</v>
      </c>
      <c r="C2" s="4"/>
      <c r="D2" s="4"/>
      <c r="E2" s="4"/>
      <c r="F2" s="4"/>
    </row>
    <row r="3" spans="2:12" x14ac:dyDescent="0.3">
      <c r="B3" s="2"/>
      <c r="C3" s="2"/>
      <c r="D3" s="2"/>
      <c r="E3" s="2"/>
      <c r="F3" s="2"/>
    </row>
    <row r="4" spans="2:12" s="5" customFormat="1" x14ac:dyDescent="0.3">
      <c r="B4" s="5" t="s">
        <v>0</v>
      </c>
      <c r="C4" s="5" t="s">
        <v>1</v>
      </c>
      <c r="D4" s="5" t="s">
        <v>2</v>
      </c>
      <c r="E4" s="5" t="s">
        <v>3</v>
      </c>
      <c r="F4" s="29" t="s">
        <v>4</v>
      </c>
    </row>
    <row r="5" spans="2:12" x14ac:dyDescent="0.3">
      <c r="B5" s="1" t="s">
        <v>5</v>
      </c>
      <c r="C5" s="6">
        <f t="shared" ref="C5:C8" si="0">D5/$D$9</f>
        <v>0.4</v>
      </c>
      <c r="D5" s="20">
        <v>4000000</v>
      </c>
      <c r="E5" s="8">
        <v>1E-3</v>
      </c>
      <c r="F5" s="7">
        <f>E5*D5</f>
        <v>4000</v>
      </c>
    </row>
    <row r="6" spans="2:12" x14ac:dyDescent="0.3">
      <c r="B6" s="1" t="s">
        <v>6</v>
      </c>
      <c r="C6" s="6">
        <f t="shared" si="0"/>
        <v>0.3</v>
      </c>
      <c r="D6" s="20">
        <v>3000000</v>
      </c>
      <c r="E6" s="8">
        <v>1E-3</v>
      </c>
      <c r="F6" s="7">
        <f t="shared" ref="F6:F8" si="1">E6*D6</f>
        <v>3000</v>
      </c>
    </row>
    <row r="7" spans="2:12" x14ac:dyDescent="0.3">
      <c r="B7" s="1" t="s">
        <v>7</v>
      </c>
      <c r="C7" s="6">
        <f t="shared" si="0"/>
        <v>0.2</v>
      </c>
      <c r="D7" s="20">
        <v>2000000</v>
      </c>
      <c r="E7" s="8">
        <v>1E-3</v>
      </c>
      <c r="F7" s="7">
        <f t="shared" si="1"/>
        <v>2000</v>
      </c>
    </row>
    <row r="8" spans="2:12" x14ac:dyDescent="0.3">
      <c r="B8" s="2" t="s">
        <v>8</v>
      </c>
      <c r="C8" s="9">
        <f t="shared" si="0"/>
        <v>0.1</v>
      </c>
      <c r="D8" s="20">
        <v>1000000</v>
      </c>
      <c r="E8" s="8">
        <v>1E-3</v>
      </c>
      <c r="F8" s="7">
        <f t="shared" si="1"/>
        <v>1000</v>
      </c>
    </row>
    <row r="9" spans="2:12" x14ac:dyDescent="0.3">
      <c r="B9" s="10" t="s">
        <v>9</v>
      </c>
      <c r="C9" s="11">
        <f>SUM(C5:C8)</f>
        <v>0.99999999999999989</v>
      </c>
      <c r="D9" s="27">
        <v>10000000</v>
      </c>
      <c r="E9" s="13"/>
      <c r="F9" s="12">
        <f>SUM(F5:F8)</f>
        <v>10000</v>
      </c>
    </row>
    <row r="11" spans="2:12" x14ac:dyDescent="0.3">
      <c r="B11" s="2"/>
      <c r="C11" s="2"/>
      <c r="D11" s="2"/>
      <c r="E11" s="2"/>
      <c r="F11" s="2"/>
      <c r="H11" s="2"/>
      <c r="I11" s="2"/>
      <c r="K11" s="2"/>
      <c r="L11" s="2"/>
    </row>
    <row r="12" spans="2:12" x14ac:dyDescent="0.3">
      <c r="B12" s="3" t="s">
        <v>26</v>
      </c>
      <c r="C12" s="4"/>
      <c r="D12" s="4"/>
      <c r="E12" s="4"/>
      <c r="F12" s="4"/>
      <c r="H12" s="3" t="s">
        <v>10</v>
      </c>
      <c r="I12" s="4"/>
      <c r="K12" s="3" t="s">
        <v>32</v>
      </c>
      <c r="L12" s="3"/>
    </row>
    <row r="13" spans="2:12" x14ac:dyDescent="0.3">
      <c r="B13" s="2"/>
      <c r="C13" s="2"/>
      <c r="D13" s="2"/>
      <c r="E13" s="2"/>
      <c r="F13" s="2"/>
      <c r="H13" s="2"/>
      <c r="I13" s="2"/>
      <c r="K13" s="2"/>
      <c r="L13" s="2"/>
    </row>
    <row r="14" spans="2:12" x14ac:dyDescent="0.3">
      <c r="B14" s="5" t="s">
        <v>0</v>
      </c>
      <c r="C14" s="5" t="s">
        <v>1</v>
      </c>
      <c r="D14" s="5" t="s">
        <v>2</v>
      </c>
      <c r="E14" s="5" t="s">
        <v>3</v>
      </c>
      <c r="F14" s="29" t="s">
        <v>4</v>
      </c>
      <c r="H14" s="5" t="s">
        <v>11</v>
      </c>
      <c r="K14" s="5" t="s">
        <v>31</v>
      </c>
    </row>
    <row r="15" spans="2:12" x14ac:dyDescent="0.3">
      <c r="B15" s="1" t="s">
        <v>5</v>
      </c>
      <c r="C15" s="6">
        <f>D15/$D$24</f>
        <v>0.20779220779220781</v>
      </c>
      <c r="D15" s="20">
        <v>4000000</v>
      </c>
      <c r="E15" s="28">
        <f>I20</f>
        <v>1.5</v>
      </c>
      <c r="F15" s="7">
        <f>E15*D15</f>
        <v>6000000</v>
      </c>
      <c r="H15" s="1" t="s">
        <v>12</v>
      </c>
      <c r="I15" s="7">
        <v>2500000</v>
      </c>
      <c r="K15" s="1" t="s">
        <v>33</v>
      </c>
      <c r="L15" s="7">
        <v>4000000</v>
      </c>
    </row>
    <row r="16" spans="2:12" x14ac:dyDescent="0.3">
      <c r="B16" s="1" t="s">
        <v>6</v>
      </c>
      <c r="C16" s="6">
        <f t="shared" ref="C16:C23" si="2">D16/$D$24</f>
        <v>0.15584415584415584</v>
      </c>
      <c r="D16" s="20">
        <v>3000000</v>
      </c>
      <c r="E16" s="28">
        <f>E15</f>
        <v>1.5</v>
      </c>
      <c r="F16" s="7">
        <f t="shared" ref="F16:F23" si="3">E16*D16</f>
        <v>4500000</v>
      </c>
      <c r="H16" s="1" t="s">
        <v>13</v>
      </c>
      <c r="I16" s="6">
        <v>0.2</v>
      </c>
      <c r="K16" s="1" t="s">
        <v>34</v>
      </c>
      <c r="L16" s="7">
        <v>2000000</v>
      </c>
    </row>
    <row r="17" spans="2:12" x14ac:dyDescent="0.3">
      <c r="B17" s="1" t="s">
        <v>7</v>
      </c>
      <c r="C17" s="6">
        <f t="shared" si="2"/>
        <v>0.1038961038961039</v>
      </c>
      <c r="D17" s="20">
        <v>2000000</v>
      </c>
      <c r="E17" s="28">
        <f t="shared" ref="E17:E23" si="4">E16</f>
        <v>1.5</v>
      </c>
      <c r="F17" s="7">
        <f t="shared" si="3"/>
        <v>3000000</v>
      </c>
      <c r="K17" s="2" t="s">
        <v>29</v>
      </c>
      <c r="L17" s="14">
        <v>1000000</v>
      </c>
    </row>
    <row r="18" spans="2:12" x14ac:dyDescent="0.3">
      <c r="B18" s="2" t="s">
        <v>8</v>
      </c>
      <c r="C18" s="6">
        <f t="shared" si="2"/>
        <v>5.1948051948051951E-2</v>
      </c>
      <c r="D18" s="20">
        <v>1000000</v>
      </c>
      <c r="E18" s="28">
        <f t="shared" si="4"/>
        <v>1.5</v>
      </c>
      <c r="F18" s="7">
        <f t="shared" si="3"/>
        <v>1500000</v>
      </c>
      <c r="H18" s="1" t="s">
        <v>14</v>
      </c>
      <c r="I18" s="7">
        <v>15000000</v>
      </c>
      <c r="K18" s="13" t="s">
        <v>37</v>
      </c>
      <c r="L18" s="12">
        <f>SUM(L15:L17)</f>
        <v>7000000</v>
      </c>
    </row>
    <row r="19" spans="2:12" x14ac:dyDescent="0.3">
      <c r="B19" s="15" t="s">
        <v>10</v>
      </c>
      <c r="C19" s="6">
        <f t="shared" si="2"/>
        <v>0.10822510822510821</v>
      </c>
      <c r="D19" s="20">
        <f>I24</f>
        <v>2083333.333333333</v>
      </c>
      <c r="E19" s="28">
        <f t="shared" si="4"/>
        <v>1.5</v>
      </c>
      <c r="F19" s="7">
        <f t="shared" si="3"/>
        <v>3124999.9999999995</v>
      </c>
      <c r="H19" s="2" t="s">
        <v>15</v>
      </c>
      <c r="I19" s="16">
        <f>10000000</f>
        <v>10000000</v>
      </c>
    </row>
    <row r="20" spans="2:12" x14ac:dyDescent="0.3">
      <c r="B20" s="15" t="s">
        <v>21</v>
      </c>
      <c r="C20" s="6">
        <f t="shared" si="2"/>
        <v>0.12987012987012986</v>
      </c>
      <c r="D20" s="20">
        <f>I43</f>
        <v>2500000</v>
      </c>
      <c r="E20" s="28">
        <f t="shared" si="4"/>
        <v>1.5</v>
      </c>
      <c r="F20" s="7">
        <f t="shared" si="3"/>
        <v>3750000</v>
      </c>
      <c r="H20" s="13" t="s">
        <v>16</v>
      </c>
      <c r="I20" s="17">
        <f>I18/I19</f>
        <v>1.5</v>
      </c>
      <c r="K20" s="1" t="s">
        <v>35</v>
      </c>
      <c r="L20" s="7">
        <f>I18</f>
        <v>15000000</v>
      </c>
    </row>
    <row r="21" spans="2:12" x14ac:dyDescent="0.3">
      <c r="B21" s="15" t="s">
        <v>27</v>
      </c>
      <c r="C21" s="6">
        <f t="shared" si="2"/>
        <v>0.13852813852813853</v>
      </c>
      <c r="D21" s="20">
        <f>L24</f>
        <v>2666666.6666666665</v>
      </c>
      <c r="E21" s="28">
        <f t="shared" si="4"/>
        <v>1.5</v>
      </c>
      <c r="F21" s="7">
        <f t="shared" si="3"/>
        <v>4000000</v>
      </c>
      <c r="H21" s="18" t="str">
        <f>H16</f>
        <v>Purchase Discount Provision</v>
      </c>
      <c r="I21" s="9">
        <f>I16</f>
        <v>0.2</v>
      </c>
      <c r="K21" s="2" t="s">
        <v>24</v>
      </c>
      <c r="L21" s="16">
        <f>I19</f>
        <v>10000000</v>
      </c>
    </row>
    <row r="22" spans="2:12" s="5" customFormat="1" x14ac:dyDescent="0.3">
      <c r="B22" s="15" t="s">
        <v>28</v>
      </c>
      <c r="C22" s="6">
        <f t="shared" si="2"/>
        <v>6.9264069264069264E-2</v>
      </c>
      <c r="D22" s="20">
        <f t="shared" ref="D22:D23" si="5">L25</f>
        <v>1333333.3333333333</v>
      </c>
      <c r="E22" s="28">
        <f t="shared" si="4"/>
        <v>1.5</v>
      </c>
      <c r="F22" s="7">
        <f t="shared" si="3"/>
        <v>2000000</v>
      </c>
      <c r="H22" s="10" t="s">
        <v>17</v>
      </c>
      <c r="I22" s="19">
        <f>I20*(1-I21)</f>
        <v>1.2000000000000002</v>
      </c>
      <c r="K22" s="13" t="s">
        <v>36</v>
      </c>
      <c r="L22" s="17">
        <f>L20/L21</f>
        <v>1.5</v>
      </c>
    </row>
    <row r="23" spans="2:12" x14ac:dyDescent="0.3">
      <c r="B23" s="15" t="s">
        <v>30</v>
      </c>
      <c r="C23" s="6">
        <f t="shared" si="2"/>
        <v>3.4632034632034632E-2</v>
      </c>
      <c r="D23" s="20">
        <f t="shared" si="5"/>
        <v>666666.66666666663</v>
      </c>
      <c r="E23" s="28">
        <f t="shared" si="4"/>
        <v>1.5</v>
      </c>
      <c r="F23" s="7">
        <f t="shared" si="3"/>
        <v>1000000</v>
      </c>
      <c r="K23" s="18"/>
      <c r="L23" s="9"/>
    </row>
    <row r="24" spans="2:12" x14ac:dyDescent="0.3">
      <c r="B24" s="10" t="s">
        <v>9</v>
      </c>
      <c r="C24" s="11">
        <f>SUM(C15:C23)</f>
        <v>1</v>
      </c>
      <c r="D24" s="27">
        <f>SUM(D15:D23)</f>
        <v>19250000</v>
      </c>
      <c r="E24" s="13"/>
      <c r="F24" s="12">
        <f>SUM(F15:F23)</f>
        <v>28875000</v>
      </c>
      <c r="H24" s="1" t="s">
        <v>18</v>
      </c>
      <c r="I24" s="20">
        <f>I15/I22</f>
        <v>2083333.333333333</v>
      </c>
      <c r="K24" s="15" t="s">
        <v>38</v>
      </c>
      <c r="L24" s="16">
        <v>2666666.6666666665</v>
      </c>
    </row>
    <row r="25" spans="2:12" x14ac:dyDescent="0.3">
      <c r="H25" s="1" t="s">
        <v>19</v>
      </c>
      <c r="I25" s="7">
        <f>I24*I20</f>
        <v>3124999.9999999995</v>
      </c>
      <c r="K25" s="15" t="s">
        <v>39</v>
      </c>
      <c r="L25" s="16">
        <v>1333333.3333333333</v>
      </c>
    </row>
    <row r="26" spans="2:12" x14ac:dyDescent="0.3">
      <c r="H26" s="2"/>
      <c r="I26" s="2"/>
      <c r="K26" s="15" t="s">
        <v>40</v>
      </c>
      <c r="L26" s="16">
        <v>666666.66666666663</v>
      </c>
    </row>
    <row r="27" spans="2:12" x14ac:dyDescent="0.3">
      <c r="B27" s="5"/>
      <c r="C27" s="5"/>
      <c r="D27" s="5"/>
      <c r="E27" s="5"/>
      <c r="F27" s="5"/>
      <c r="G27" s="2"/>
      <c r="H27" s="21" t="s">
        <v>20</v>
      </c>
      <c r="I27" s="22">
        <f>I25/I15</f>
        <v>1.2499999999999998</v>
      </c>
      <c r="J27" s="2"/>
      <c r="K27" s="13" t="s">
        <v>41</v>
      </c>
      <c r="L27" s="27">
        <f>SUM(L24:L26)</f>
        <v>4666666.666666667</v>
      </c>
    </row>
    <row r="28" spans="2:12" x14ac:dyDescent="0.3">
      <c r="H28" s="13"/>
      <c r="I28" s="13"/>
    </row>
    <row r="29" spans="2:12" ht="14.4" customHeight="1" x14ac:dyDescent="0.3">
      <c r="G29" s="2"/>
      <c r="H29" s="23" t="s">
        <v>21</v>
      </c>
      <c r="I29" s="24"/>
      <c r="J29" s="2"/>
    </row>
    <row r="30" spans="2:12" x14ac:dyDescent="0.3">
      <c r="H30" s="2"/>
      <c r="I30" s="2"/>
    </row>
    <row r="31" spans="2:12" x14ac:dyDescent="0.3">
      <c r="H31" s="5" t="s">
        <v>11</v>
      </c>
    </row>
    <row r="32" spans="2:12" x14ac:dyDescent="0.3">
      <c r="H32" s="1" t="s">
        <v>12</v>
      </c>
      <c r="I32" s="7">
        <v>2500000</v>
      </c>
    </row>
    <row r="33" spans="8:13" x14ac:dyDescent="0.3">
      <c r="H33" s="1" t="s">
        <v>13</v>
      </c>
      <c r="I33" s="6">
        <v>0.2</v>
      </c>
    </row>
    <row r="35" spans="8:13" x14ac:dyDescent="0.3">
      <c r="H35" s="1" t="s">
        <v>14</v>
      </c>
      <c r="I35" s="7">
        <v>15000000</v>
      </c>
    </row>
    <row r="36" spans="8:13" x14ac:dyDescent="0.3">
      <c r="H36" s="2" t="s">
        <v>15</v>
      </c>
      <c r="I36" s="16">
        <f>10000000</f>
        <v>10000000</v>
      </c>
    </row>
    <row r="37" spans="8:13" x14ac:dyDescent="0.3">
      <c r="H37" s="13" t="s">
        <v>16</v>
      </c>
      <c r="I37" s="17">
        <f>I35/I36</f>
        <v>1.5</v>
      </c>
    </row>
    <row r="39" spans="8:13" x14ac:dyDescent="0.3">
      <c r="H39" s="1" t="s">
        <v>22</v>
      </c>
      <c r="I39" s="7">
        <v>10000000</v>
      </c>
    </row>
    <row r="40" spans="8:13" x14ac:dyDescent="0.3">
      <c r="H40" s="25" t="s">
        <v>24</v>
      </c>
      <c r="I40" s="16">
        <v>10000000</v>
      </c>
    </row>
    <row r="41" spans="8:13" x14ac:dyDescent="0.3">
      <c r="H41" s="13" t="s">
        <v>23</v>
      </c>
      <c r="I41" s="17">
        <f>I39/I40</f>
        <v>1</v>
      </c>
    </row>
    <row r="43" spans="8:13" x14ac:dyDescent="0.3">
      <c r="H43" s="1" t="s">
        <v>18</v>
      </c>
      <c r="I43" s="20">
        <f>I32/I41</f>
        <v>2500000</v>
      </c>
    </row>
    <row r="44" spans="8:13" x14ac:dyDescent="0.3">
      <c r="H44" s="1" t="s">
        <v>19</v>
      </c>
      <c r="I44" s="7">
        <f>I43*I37</f>
        <v>3750000</v>
      </c>
    </row>
    <row r="45" spans="8:13" x14ac:dyDescent="0.3">
      <c r="H45" s="2"/>
      <c r="I45" s="2"/>
    </row>
    <row r="46" spans="8:13" ht="14.4" customHeight="1" x14ac:dyDescent="0.3">
      <c r="H46" s="21" t="s">
        <v>20</v>
      </c>
      <c r="I46" s="26">
        <f>I44/I32</f>
        <v>1.5</v>
      </c>
      <c r="J46" s="2"/>
      <c r="M46" s="2"/>
    </row>
    <row r="49" spans="11:12" x14ac:dyDescent="0.3">
      <c r="K49" s="2"/>
      <c r="L49" s="2"/>
    </row>
  </sheetData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PJT Partners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Jin, Natalie</dc:creator>
  <cp:lastModifiedBy>Jin, Natalie</cp:lastModifiedBy>
  <dcterms:created xsi:type="dcterms:W3CDTF">2019-02-28T20:10:04Z</dcterms:created>
  <dcterms:modified xsi:type="dcterms:W3CDTF">2019-03-01T00:03:42Z</dcterms:modified>
</cp:coreProperties>
</file>